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<sst xmlns="http://schemas.openxmlformats.org/spreadsheetml/2006/main" count="135" uniqueCount="50">
  <si>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</si>
  <si>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</si>
  <si>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</si>
  <si>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</si>
  <si>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</si>
  <si>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</si>
  <si>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</si>
  <si>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</si>
  <si>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</si>
  <si>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</si>
  <si>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</si>
  <si>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</si>
  <si>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</si>
  <si>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</si>
  <si>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</si>
  <si>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</si>
  <si>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</si>
  <si>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</si>
  <si>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</si>
  <si>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</si>
  <si>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</si>
  <si>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</si>
  <si>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</si>
  <si>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16</t>
  </si>
  <si>
    <t>570</t>
  </si>
  <si>
    <t>6</t>
  </si>
  <si>
    <t>8</t>
  </si>
  <si>
    <t>14</t>
  </si>
  <si>
    <t>1</t>
  </si>
  <si>
    <t>0</t>
  </si>
  <si>
    <t>Комсомольская ул.</t>
  </si>
  <si>
    <t>Наб. Северной Двины ул.</t>
  </si>
  <si>
    <t>Теснанова ул.</t>
  </si>
  <si>
    <t>Бадигина прз.</t>
  </si>
  <si>
    <t>Ломоносова пр.</t>
  </si>
  <si>
    <t>43 к3</t>
  </si>
  <si>
    <t>118 к.2</t>
  </si>
  <si>
    <t>12</t>
  </si>
  <si>
    <t>183 к2</t>
  </si>
  <si>
    <t>183 к3</t>
  </si>
  <si>
    <t>575,7</t>
  </si>
  <si>
    <t>437,7</t>
  </si>
  <si>
    <t>486,8</t>
  </si>
  <si>
    <t>588,1</t>
  </si>
  <si>
    <t>354,8</t>
  </si>
  <si>
    <t>548,9</t>
  </si>
  <si>
    <t>Самойло</t>
  </si>
  <si>
    <t>1256,5</t>
  </si>
  <si>
    <t>516,5</t>
  </si>
  <si>
    <t>Лот2 Октябрьский территориальный округ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</si>
</sst>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82" zoomScaleNormal="82" zoomScaleSheetLayoutView="100" zoomScalePageLayoutView="34" workbookViewId="0" topLeftCell="A1">
      <pane xSplit="2" ySplit="12" topLeftCell="C2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N7" sqref="N7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10" width="11.25390625" style="1" customWidth="1"/>
    <col min="11" max="16384" width="9.125" style="1" customWidth="1"/>
  </cols>
  <sheetData>
    <row r="1" s="5" customFormat="1" ht="15.75">
      <c r="B1" s="6"/>
    </row>
    <row r="2" s="5" customFormat="1" ht="15.75">
      <c r="B2" s="7"/>
    </row>
    <row r="3" s="5" customFormat="1" ht="15.75">
      <c r="B3" s="7"/>
    </row>
    <row r="4" spans="1:2" s="5" customFormat="1" ht="14.25" customHeight="1">
      <c r="A4" s="8"/>
      <c r="B4" s="9"/>
    </row>
    <row r="5" spans="1:2" s="10" customFormat="1" ht="63" customHeight="1">
      <c r="A5" s="37" t="s">
        <v>22</v>
      </c>
      <c r="B5" s="37"/>
    </row>
    <row r="6" spans="1:2" s="5" customFormat="1" ht="18.75" customHeight="1">
      <c r="A6" s="40" t="s">
        <v>49</v>
      </c>
      <c r="B6" s="40"/>
    </row>
    <row r="7" spans="1:10" s="11" customFormat="1" ht="39" customHeight="1">
      <c r="A7" s="38" t="s">
        <v>7</v>
      </c>
      <c r="B7" s="39" t="s">
        <v>8</v>
      </c>
      <c r="C7" s="34" t="s">
        <v>30</v>
      </c>
      <c r="D7" s="34" t="s">
        <v>31</v>
      </c>
      <c r="E7" s="34" t="s">
        <v>32</v>
      </c>
      <c r="F7" s="34" t="s">
        <v>33</v>
      </c>
      <c r="G7" s="34" t="s">
        <v>34</v>
      </c>
      <c r="H7" s="34" t="s">
        <v>34</v>
      </c>
      <c r="I7" s="34" t="s">
        <v>46</v>
      </c>
      <c r="J7" s="34" t="s">
        <v>33</v>
      </c>
    </row>
    <row r="8" spans="1:10" s="11" customFormat="1" ht="27" customHeight="1">
      <c r="A8" s="38"/>
      <c r="B8" s="39"/>
      <c r="C8" s="34" t="s">
        <v>35</v>
      </c>
      <c r="D8" s="34" t="s">
        <v>36</v>
      </c>
      <c r="E8" s="34" t="s">
        <v>25</v>
      </c>
      <c r="F8" s="34" t="s">
        <v>37</v>
      </c>
      <c r="G8" s="34" t="s">
        <v>38</v>
      </c>
      <c r="H8" s="34" t="s">
        <v>39</v>
      </c>
      <c r="I8" s="34" t="s">
        <v>28</v>
      </c>
      <c r="J8" s="36" t="s">
        <v>26</v>
      </c>
    </row>
    <row r="9" spans="1:10" s="5" customFormat="1" ht="18.75" customHeight="1">
      <c r="A9" s="12"/>
      <c r="B9" s="12" t="s">
        <v>9</v>
      </c>
      <c r="C9" s="34" t="s">
        <v>40</v>
      </c>
      <c r="D9" s="34" t="s">
        <v>41</v>
      </c>
      <c r="E9" s="34" t="s">
        <v>42</v>
      </c>
      <c r="F9" s="34" t="s">
        <v>43</v>
      </c>
      <c r="G9" s="34" t="s">
        <v>44</v>
      </c>
      <c r="H9" s="34" t="s">
        <v>45</v>
      </c>
      <c r="I9" s="34" t="s">
        <v>47</v>
      </c>
      <c r="J9" s="35" t="s">
        <v>48</v>
      </c>
    </row>
    <row r="10" spans="1:10" s="5" customFormat="1" ht="18.75" customHeight="1" thickBot="1">
      <c r="A10" s="12"/>
      <c r="B10" s="12" t="s">
        <v>10</v>
      </c>
      <c r="C10" s="34" t="s">
        <v>40</v>
      </c>
      <c r="D10" s="34" t="s">
        <v>41</v>
      </c>
      <c r="E10" s="34" t="s">
        <v>42</v>
      </c>
      <c r="F10" s="34" t="s">
        <v>43</v>
      </c>
      <c r="G10" s="34" t="s">
        <v>44</v>
      </c>
      <c r="H10" s="34" t="s">
        <v>45</v>
      </c>
      <c r="I10" s="34" t="s">
        <v>47</v>
      </c>
      <c r="J10" s="35" t="s">
        <v>48</v>
      </c>
    </row>
    <row r="11" spans="1:10" s="5" customFormat="1" ht="18.75" customHeight="1" thickTop="1">
      <c r="A11" s="41" t="s">
        <v>6</v>
      </c>
      <c r="B11" s="20" t="s">
        <v>3</v>
      </c>
      <c r="C11" s="13">
        <f aca="true" t="shared" si="0" ref="C11:J11">C10*45%/100</f>
        <v>2.5906500000000006</v>
      </c>
      <c r="D11" s="13">
        <f t="shared" si="0"/>
        <v>1.9696500000000001</v>
      </c>
      <c r="E11" s="13">
        <f t="shared" si="0"/>
        <v>2.1906</v>
      </c>
      <c r="F11" s="13">
        <f t="shared" si="0"/>
        <v>2.64645</v>
      </c>
      <c r="G11" s="13">
        <f t="shared" si="0"/>
        <v>1.5966</v>
      </c>
      <c r="H11" s="13">
        <f t="shared" si="0"/>
        <v>2.47005</v>
      </c>
      <c r="I11" s="13">
        <f t="shared" si="0"/>
        <v>5.654250000000001</v>
      </c>
      <c r="J11" s="13">
        <f t="shared" si="0"/>
        <v>2.32425</v>
      </c>
    </row>
    <row r="12" spans="1:10" s="10" customFormat="1" ht="18.75" customHeight="1">
      <c r="A12" s="42"/>
      <c r="B12" s="21" t="s">
        <v>13</v>
      </c>
      <c r="C12" s="14">
        <f aca="true" t="shared" si="1" ref="C12:J12">1007.68*C11</f>
        <v>2610.5461920000002</v>
      </c>
      <c r="D12" s="14">
        <f t="shared" si="1"/>
        <v>1984.776912</v>
      </c>
      <c r="E12" s="14">
        <f t="shared" si="1"/>
        <v>2207.4238079999996</v>
      </c>
      <c r="F12" s="14">
        <f t="shared" si="1"/>
        <v>2666.774736</v>
      </c>
      <c r="G12" s="14">
        <f t="shared" si="1"/>
        <v>1608.861888</v>
      </c>
      <c r="H12" s="14">
        <f t="shared" si="1"/>
        <v>2489.019984</v>
      </c>
      <c r="I12" s="14">
        <f t="shared" si="1"/>
        <v>5697.674640000001</v>
      </c>
      <c r="J12" s="14">
        <f t="shared" si="1"/>
        <v>2342.10024</v>
      </c>
    </row>
    <row r="13" spans="1:10" s="5" customFormat="1" ht="18.75" customHeight="1">
      <c r="A13" s="42"/>
      <c r="B13" s="21" t="s">
        <v>2</v>
      </c>
      <c r="C13" s="3">
        <f aca="true" t="shared" si="2" ref="C13:J13">C12/C9/12</f>
        <v>0.37788</v>
      </c>
      <c r="D13" s="3">
        <f t="shared" si="2"/>
        <v>0.37788</v>
      </c>
      <c r="E13" s="3">
        <f t="shared" si="2"/>
        <v>0.37787999999999994</v>
      </c>
      <c r="F13" s="3">
        <f t="shared" si="2"/>
        <v>0.37788</v>
      </c>
      <c r="G13" s="3">
        <f t="shared" si="2"/>
        <v>0.37788</v>
      </c>
      <c r="H13" s="3">
        <f t="shared" si="2"/>
        <v>0.37788</v>
      </c>
      <c r="I13" s="3">
        <f t="shared" si="2"/>
        <v>0.37788000000000005</v>
      </c>
      <c r="J13" s="3">
        <f t="shared" si="2"/>
        <v>0.37788000000000005</v>
      </c>
    </row>
    <row r="14" spans="1:10" s="5" customFormat="1" ht="18.75" customHeight="1" thickBot="1">
      <c r="A14" s="43"/>
      <c r="B14" s="22" t="s">
        <v>0</v>
      </c>
      <c r="C14" s="15" t="s">
        <v>14</v>
      </c>
      <c r="D14" s="15" t="s">
        <v>14</v>
      </c>
      <c r="E14" s="15" t="s">
        <v>14</v>
      </c>
      <c r="F14" s="15" t="s">
        <v>14</v>
      </c>
      <c r="G14" s="15" t="s">
        <v>14</v>
      </c>
      <c r="H14" s="15" t="s">
        <v>14</v>
      </c>
      <c r="I14" s="15" t="s">
        <v>14</v>
      </c>
      <c r="J14" s="15" t="s">
        <v>14</v>
      </c>
    </row>
    <row r="15" spans="1:10" s="5" customFormat="1" ht="18.75" customHeight="1" thickTop="1">
      <c r="A15" s="42" t="s">
        <v>16</v>
      </c>
      <c r="B15" s="27" t="s">
        <v>4</v>
      </c>
      <c r="C15" s="28">
        <f aca="true" t="shared" si="3" ref="C15:J15">C10*10%/10</f>
        <v>5.757000000000001</v>
      </c>
      <c r="D15" s="28">
        <f t="shared" si="3"/>
        <v>4.377000000000001</v>
      </c>
      <c r="E15" s="28">
        <f t="shared" si="3"/>
        <v>4.868</v>
      </c>
      <c r="F15" s="28">
        <f t="shared" si="3"/>
        <v>5.881</v>
      </c>
      <c r="G15" s="28">
        <f t="shared" si="3"/>
        <v>3.5480000000000005</v>
      </c>
      <c r="H15" s="28">
        <f t="shared" si="3"/>
        <v>5.489</v>
      </c>
      <c r="I15" s="28">
        <f t="shared" si="3"/>
        <v>12.565000000000001</v>
      </c>
      <c r="J15" s="28">
        <f t="shared" si="3"/>
        <v>5.165000000000001</v>
      </c>
    </row>
    <row r="16" spans="1:10" s="5" customFormat="1" ht="18.75" customHeight="1">
      <c r="A16" s="42"/>
      <c r="B16" s="21" t="s">
        <v>13</v>
      </c>
      <c r="C16" s="3">
        <f aca="true" t="shared" si="4" ref="C16:J16">2281.73*C15</f>
        <v>13135.91961</v>
      </c>
      <c r="D16" s="3">
        <f t="shared" si="4"/>
        <v>9987.132210000002</v>
      </c>
      <c r="E16" s="3">
        <f t="shared" si="4"/>
        <v>11107.461640000001</v>
      </c>
      <c r="F16" s="3">
        <f t="shared" si="4"/>
        <v>13418.854130000002</v>
      </c>
      <c r="G16" s="3">
        <f t="shared" si="4"/>
        <v>8095.578040000001</v>
      </c>
      <c r="H16" s="3">
        <f t="shared" si="4"/>
        <v>12524.41597</v>
      </c>
      <c r="I16" s="3">
        <f t="shared" si="4"/>
        <v>28669.937450000005</v>
      </c>
      <c r="J16" s="3">
        <f t="shared" si="4"/>
        <v>11785.135450000002</v>
      </c>
    </row>
    <row r="17" spans="1:10" s="5" customFormat="1" ht="18.75" customHeight="1">
      <c r="A17" s="42"/>
      <c r="B17" s="21" t="s">
        <v>2</v>
      </c>
      <c r="C17" s="3">
        <f aca="true" t="shared" si="5" ref="C17:J17">C16/C9/12</f>
        <v>1.9014416666666667</v>
      </c>
      <c r="D17" s="3">
        <f t="shared" si="5"/>
        <v>1.901441666666667</v>
      </c>
      <c r="E17" s="3">
        <f t="shared" si="5"/>
        <v>1.901441666666667</v>
      </c>
      <c r="F17" s="3">
        <f t="shared" si="5"/>
        <v>1.901441666666667</v>
      </c>
      <c r="G17" s="3">
        <f t="shared" si="5"/>
        <v>1.901441666666667</v>
      </c>
      <c r="H17" s="3">
        <f t="shared" si="5"/>
        <v>1.9014416666666667</v>
      </c>
      <c r="I17" s="3">
        <f t="shared" si="5"/>
        <v>1.901441666666667</v>
      </c>
      <c r="J17" s="3">
        <f t="shared" si="5"/>
        <v>1.901441666666667</v>
      </c>
    </row>
    <row r="18" spans="1:10" s="5" customFormat="1" ht="18.75" customHeight="1" thickBot="1">
      <c r="A18" s="43"/>
      <c r="B18" s="22" t="s">
        <v>0</v>
      </c>
      <c r="C18" s="29" t="s">
        <v>14</v>
      </c>
      <c r="D18" s="29" t="s">
        <v>14</v>
      </c>
      <c r="E18" s="29" t="s">
        <v>14</v>
      </c>
      <c r="F18" s="29" t="s">
        <v>14</v>
      </c>
      <c r="G18" s="29" t="s">
        <v>14</v>
      </c>
      <c r="H18" s="29" t="s">
        <v>14</v>
      </c>
      <c r="I18" s="29" t="s">
        <v>14</v>
      </c>
      <c r="J18" s="29" t="s">
        <v>14</v>
      </c>
    </row>
    <row r="19" spans="1:10" s="31" customFormat="1" ht="18.75" customHeight="1" thickTop="1">
      <c r="A19" s="41" t="s">
        <v>17</v>
      </c>
      <c r="B19" s="23" t="s">
        <v>11</v>
      </c>
      <c r="C19" s="33" t="s">
        <v>24</v>
      </c>
      <c r="D19" s="33" t="s">
        <v>24</v>
      </c>
      <c r="E19" s="33" t="s">
        <v>24</v>
      </c>
      <c r="F19" s="33" t="s">
        <v>24</v>
      </c>
      <c r="G19" s="33" t="s">
        <v>24</v>
      </c>
      <c r="H19" s="33" t="s">
        <v>24</v>
      </c>
      <c r="I19" s="33" t="s">
        <v>24</v>
      </c>
      <c r="J19" s="33" t="s">
        <v>24</v>
      </c>
    </row>
    <row r="20" spans="1:10" s="5" customFormat="1" ht="18.75" customHeight="1">
      <c r="A20" s="42"/>
      <c r="B20" s="24" t="s">
        <v>4</v>
      </c>
      <c r="C20" s="16">
        <f aca="true" t="shared" si="6" ref="C20:J20">C19*0.1</f>
        <v>57</v>
      </c>
      <c r="D20" s="16">
        <f t="shared" si="6"/>
        <v>57</v>
      </c>
      <c r="E20" s="16">
        <f t="shared" si="6"/>
        <v>57</v>
      </c>
      <c r="F20" s="16">
        <f t="shared" si="6"/>
        <v>57</v>
      </c>
      <c r="G20" s="16">
        <f t="shared" si="6"/>
        <v>57</v>
      </c>
      <c r="H20" s="16">
        <f t="shared" si="6"/>
        <v>57</v>
      </c>
      <c r="I20" s="16">
        <f t="shared" si="6"/>
        <v>57</v>
      </c>
      <c r="J20" s="16">
        <f t="shared" si="6"/>
        <v>57</v>
      </c>
    </row>
    <row r="21" spans="1:10" s="5" customFormat="1" ht="18.75" customHeight="1">
      <c r="A21" s="42"/>
      <c r="B21" s="21" t="s">
        <v>13</v>
      </c>
      <c r="C21" s="2">
        <f aca="true" t="shared" si="7" ref="C21:J21">445.14*C20</f>
        <v>25372.98</v>
      </c>
      <c r="D21" s="2">
        <f t="shared" si="7"/>
        <v>25372.98</v>
      </c>
      <c r="E21" s="2">
        <f t="shared" si="7"/>
        <v>25372.98</v>
      </c>
      <c r="F21" s="2">
        <f t="shared" si="7"/>
        <v>25372.98</v>
      </c>
      <c r="G21" s="2">
        <f t="shared" si="7"/>
        <v>25372.98</v>
      </c>
      <c r="H21" s="2">
        <f t="shared" si="7"/>
        <v>25372.98</v>
      </c>
      <c r="I21" s="2">
        <f t="shared" si="7"/>
        <v>25372.98</v>
      </c>
      <c r="J21" s="2">
        <f t="shared" si="7"/>
        <v>25372.98</v>
      </c>
    </row>
    <row r="22" spans="1:10" s="5" customFormat="1" ht="18.75" customHeight="1">
      <c r="A22" s="42"/>
      <c r="B22" s="21" t="s">
        <v>2</v>
      </c>
      <c r="C22" s="3">
        <f aca="true" t="shared" si="8" ref="C22:J22">C21/C9/12</f>
        <v>3.6727722772277223</v>
      </c>
      <c r="D22" s="3">
        <f t="shared" si="8"/>
        <v>4.830740233036326</v>
      </c>
      <c r="E22" s="3">
        <f t="shared" si="8"/>
        <v>4.343498356614626</v>
      </c>
      <c r="F22" s="3">
        <f t="shared" si="8"/>
        <v>3.5953324264580853</v>
      </c>
      <c r="G22" s="3">
        <f t="shared" si="8"/>
        <v>5.95945603156708</v>
      </c>
      <c r="H22" s="3">
        <f t="shared" si="8"/>
        <v>3.8520950992894885</v>
      </c>
      <c r="I22" s="3">
        <f t="shared" si="8"/>
        <v>1.6827815360127338</v>
      </c>
      <c r="J22" s="3">
        <f t="shared" si="8"/>
        <v>4.093736689254598</v>
      </c>
    </row>
    <row r="23" spans="1:10" s="5" customFormat="1" ht="18.75" customHeight="1" thickBot="1">
      <c r="A23" s="43"/>
      <c r="B23" s="22" t="s">
        <v>0</v>
      </c>
      <c r="C23" s="15" t="s">
        <v>21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15" t="s">
        <v>21</v>
      </c>
      <c r="J23" s="15" t="s">
        <v>21</v>
      </c>
    </row>
    <row r="24" spans="1:10" s="5" customFormat="1" ht="18.75" customHeight="1" thickTop="1">
      <c r="A24" s="41" t="s">
        <v>18</v>
      </c>
      <c r="B24" s="20" t="s">
        <v>4</v>
      </c>
      <c r="C24" s="30">
        <f aca="true" t="shared" si="9" ref="C24:J24">C10*0.25%</f>
        <v>1.4392500000000001</v>
      </c>
      <c r="D24" s="30">
        <f t="shared" si="9"/>
        <v>1.09425</v>
      </c>
      <c r="E24" s="30">
        <f t="shared" si="9"/>
        <v>1.217</v>
      </c>
      <c r="F24" s="30">
        <f t="shared" si="9"/>
        <v>1.47025</v>
      </c>
      <c r="G24" s="30">
        <f t="shared" si="9"/>
        <v>0.887</v>
      </c>
      <c r="H24" s="30">
        <f t="shared" si="9"/>
        <v>1.37225</v>
      </c>
      <c r="I24" s="30">
        <f t="shared" si="9"/>
        <v>3.14125</v>
      </c>
      <c r="J24" s="30">
        <f t="shared" si="9"/>
        <v>1.29125</v>
      </c>
    </row>
    <row r="25" spans="1:10" s="5" customFormat="1" ht="18.75" customHeight="1">
      <c r="A25" s="42"/>
      <c r="B25" s="21" t="s">
        <v>13</v>
      </c>
      <c r="C25" s="16">
        <f aca="true" t="shared" si="10" ref="C25:J25">71.18*C24</f>
        <v>102.44581500000002</v>
      </c>
      <c r="D25" s="16">
        <f t="shared" si="10"/>
        <v>77.888715</v>
      </c>
      <c r="E25" s="16">
        <f t="shared" si="10"/>
        <v>86.62606000000001</v>
      </c>
      <c r="F25" s="16">
        <f t="shared" si="10"/>
        <v>104.65239500000001</v>
      </c>
      <c r="G25" s="16">
        <f t="shared" si="10"/>
        <v>63.136660000000006</v>
      </c>
      <c r="H25" s="16">
        <f t="shared" si="10"/>
        <v>97.67675500000001</v>
      </c>
      <c r="I25" s="16">
        <f t="shared" si="10"/>
        <v>223.594175</v>
      </c>
      <c r="J25" s="16">
        <f t="shared" si="10"/>
        <v>91.91117500000001</v>
      </c>
    </row>
    <row r="26" spans="1:10" s="5" customFormat="1" ht="18.75" customHeight="1">
      <c r="A26" s="42"/>
      <c r="B26" s="21" t="s">
        <v>2</v>
      </c>
      <c r="C26" s="16">
        <f aca="true" t="shared" si="11" ref="C26:J26">C25/C9/12</f>
        <v>0.01482916666666667</v>
      </c>
      <c r="D26" s="16">
        <f t="shared" si="11"/>
        <v>0.01482916666666667</v>
      </c>
      <c r="E26" s="16">
        <f t="shared" si="11"/>
        <v>0.01482916666666667</v>
      </c>
      <c r="F26" s="16">
        <f t="shared" si="11"/>
        <v>0.01482916666666667</v>
      </c>
      <c r="G26" s="16">
        <f t="shared" si="11"/>
        <v>0.01482916666666667</v>
      </c>
      <c r="H26" s="16">
        <f t="shared" si="11"/>
        <v>0.01482916666666667</v>
      </c>
      <c r="I26" s="16">
        <f t="shared" si="11"/>
        <v>0.014829166666666666</v>
      </c>
      <c r="J26" s="16">
        <f t="shared" si="11"/>
        <v>0.01482916666666667</v>
      </c>
    </row>
    <row r="27" spans="1:10" s="5" customFormat="1" ht="18.75" customHeight="1" thickBot="1">
      <c r="A27" s="43"/>
      <c r="B27" s="22" t="s">
        <v>0</v>
      </c>
      <c r="C27" s="29" t="s">
        <v>14</v>
      </c>
      <c r="D27" s="29" t="s">
        <v>14</v>
      </c>
      <c r="E27" s="29" t="s">
        <v>14</v>
      </c>
      <c r="F27" s="29" t="s">
        <v>14</v>
      </c>
      <c r="G27" s="29" t="s">
        <v>14</v>
      </c>
      <c r="H27" s="29" t="s">
        <v>14</v>
      </c>
      <c r="I27" s="29" t="s">
        <v>14</v>
      </c>
      <c r="J27" s="29" t="s">
        <v>14</v>
      </c>
    </row>
    <row r="28" spans="1:10" s="5" customFormat="1" ht="18.75" customHeight="1" thickTop="1">
      <c r="A28" s="41" t="s">
        <v>19</v>
      </c>
      <c r="B28" s="20" t="s">
        <v>5</v>
      </c>
      <c r="C28" s="17">
        <f aca="true" t="shared" si="12" ref="C28:J28">C10*0.7%</f>
        <v>4.0299</v>
      </c>
      <c r="D28" s="17">
        <f t="shared" si="12"/>
        <v>3.0638999999999994</v>
      </c>
      <c r="E28" s="17">
        <f t="shared" si="12"/>
        <v>3.4075999999999995</v>
      </c>
      <c r="F28" s="17">
        <f t="shared" si="12"/>
        <v>4.1167</v>
      </c>
      <c r="G28" s="17">
        <f t="shared" si="12"/>
        <v>2.4836</v>
      </c>
      <c r="H28" s="17">
        <f t="shared" si="12"/>
        <v>3.8422999999999994</v>
      </c>
      <c r="I28" s="17">
        <f t="shared" si="12"/>
        <v>8.795499999999999</v>
      </c>
      <c r="J28" s="17">
        <f t="shared" si="12"/>
        <v>3.6154999999999995</v>
      </c>
    </row>
    <row r="29" spans="1:10" s="5" customFormat="1" ht="18.75" customHeight="1">
      <c r="A29" s="42"/>
      <c r="B29" s="21" t="s">
        <v>13</v>
      </c>
      <c r="C29" s="16">
        <f aca="true" t="shared" si="13" ref="C29:J29">45.32*C28</f>
        <v>182.635068</v>
      </c>
      <c r="D29" s="16">
        <f t="shared" si="13"/>
        <v>138.85594799999998</v>
      </c>
      <c r="E29" s="16">
        <f t="shared" si="13"/>
        <v>154.43243199999998</v>
      </c>
      <c r="F29" s="16">
        <f t="shared" si="13"/>
        <v>186.56884399999998</v>
      </c>
      <c r="G29" s="16">
        <f t="shared" si="13"/>
        <v>112.556752</v>
      </c>
      <c r="H29" s="16">
        <f t="shared" si="13"/>
        <v>174.13303599999998</v>
      </c>
      <c r="I29" s="16">
        <f t="shared" si="13"/>
        <v>398.61205999999993</v>
      </c>
      <c r="J29" s="16">
        <f t="shared" si="13"/>
        <v>163.85446</v>
      </c>
    </row>
    <row r="30" spans="1:10" s="5" customFormat="1" ht="18.75" customHeight="1">
      <c r="A30" s="42"/>
      <c r="B30" s="21" t="s">
        <v>2</v>
      </c>
      <c r="C30" s="16">
        <f aca="true" t="shared" si="14" ref="C30:J30">C29/C9/12</f>
        <v>0.026436666666666664</v>
      </c>
      <c r="D30" s="16">
        <f t="shared" si="14"/>
        <v>0.026436666666666664</v>
      </c>
      <c r="E30" s="16">
        <f t="shared" si="14"/>
        <v>0.026436666666666664</v>
      </c>
      <c r="F30" s="16">
        <f t="shared" si="14"/>
        <v>0.026436666666666664</v>
      </c>
      <c r="G30" s="16">
        <f t="shared" si="14"/>
        <v>0.026436666666666667</v>
      </c>
      <c r="H30" s="16">
        <f t="shared" si="14"/>
        <v>0.026436666666666664</v>
      </c>
      <c r="I30" s="16">
        <f t="shared" si="14"/>
        <v>0.026436666666666664</v>
      </c>
      <c r="J30" s="16">
        <f t="shared" si="14"/>
        <v>0.026436666666666664</v>
      </c>
    </row>
    <row r="31" spans="1:10" s="5" customFormat="1" ht="18.75" customHeight="1" thickBot="1">
      <c r="A31" s="43"/>
      <c r="B31" s="22" t="s">
        <v>0</v>
      </c>
      <c r="C31" s="15" t="s">
        <v>14</v>
      </c>
      <c r="D31" s="15" t="s">
        <v>14</v>
      </c>
      <c r="E31" s="15" t="s">
        <v>14</v>
      </c>
      <c r="F31" s="15" t="s">
        <v>14</v>
      </c>
      <c r="G31" s="15" t="s">
        <v>14</v>
      </c>
      <c r="H31" s="15" t="s">
        <v>14</v>
      </c>
      <c r="I31" s="15" t="s">
        <v>14</v>
      </c>
      <c r="J31" s="15" t="s">
        <v>14</v>
      </c>
    </row>
    <row r="32" spans="1:10" s="31" customFormat="1" ht="18.75" customHeight="1" thickTop="1">
      <c r="A32" s="41" t="s">
        <v>20</v>
      </c>
      <c r="B32" s="23" t="s">
        <v>15</v>
      </c>
      <c r="C32" s="32" t="s">
        <v>29</v>
      </c>
      <c r="D32" s="32" t="s">
        <v>23</v>
      </c>
      <c r="E32" s="32" t="s">
        <v>29</v>
      </c>
      <c r="F32" s="32" t="s">
        <v>29</v>
      </c>
      <c r="G32" s="32" t="s">
        <v>29</v>
      </c>
      <c r="H32" s="32" t="s">
        <v>29</v>
      </c>
      <c r="I32" s="32" t="s">
        <v>29</v>
      </c>
      <c r="J32" s="32" t="s">
        <v>27</v>
      </c>
    </row>
    <row r="33" spans="1:10" s="5" customFormat="1" ht="18.75" customHeight="1">
      <c r="A33" s="42"/>
      <c r="B33" s="25" t="s">
        <v>4</v>
      </c>
      <c r="C33" s="4">
        <f aca="true" t="shared" si="15" ref="C33:J33">C32*8%</f>
        <v>0</v>
      </c>
      <c r="D33" s="4">
        <f t="shared" si="15"/>
        <v>1.28</v>
      </c>
      <c r="E33" s="4">
        <f t="shared" si="15"/>
        <v>0</v>
      </c>
      <c r="F33" s="4">
        <f t="shared" si="15"/>
        <v>0</v>
      </c>
      <c r="G33" s="4">
        <f t="shared" si="15"/>
        <v>0</v>
      </c>
      <c r="H33" s="4">
        <f t="shared" si="15"/>
        <v>0</v>
      </c>
      <c r="I33" s="4">
        <f t="shared" si="15"/>
        <v>0</v>
      </c>
      <c r="J33" s="4">
        <f t="shared" si="15"/>
        <v>1.12</v>
      </c>
    </row>
    <row r="34" spans="1:10" s="5" customFormat="1" ht="18.75" customHeight="1">
      <c r="A34" s="42"/>
      <c r="B34" s="26" t="s">
        <v>1</v>
      </c>
      <c r="C34" s="2">
        <f aca="true" t="shared" si="16" ref="C34:J34">C33*1209.48</f>
        <v>0</v>
      </c>
      <c r="D34" s="2">
        <f t="shared" si="16"/>
        <v>1548.1344000000001</v>
      </c>
      <c r="E34" s="2">
        <f t="shared" si="16"/>
        <v>0</v>
      </c>
      <c r="F34" s="2">
        <f t="shared" si="16"/>
        <v>0</v>
      </c>
      <c r="G34" s="2">
        <f t="shared" si="16"/>
        <v>0</v>
      </c>
      <c r="H34" s="2">
        <f t="shared" si="16"/>
        <v>0</v>
      </c>
      <c r="I34" s="2">
        <f t="shared" si="16"/>
        <v>0</v>
      </c>
      <c r="J34" s="2">
        <f t="shared" si="16"/>
        <v>1354.6176</v>
      </c>
    </row>
    <row r="35" spans="1:10" s="5" customFormat="1" ht="18.75" customHeight="1">
      <c r="A35" s="42"/>
      <c r="B35" s="26" t="s">
        <v>2</v>
      </c>
      <c r="C35" s="3">
        <f aca="true" t="shared" si="17" ref="C35:J35">C34/C9</f>
        <v>0</v>
      </c>
      <c r="D35" s="3">
        <f t="shared" si="17"/>
        <v>3.536976010966416</v>
      </c>
      <c r="E35" s="3">
        <f t="shared" si="17"/>
        <v>0</v>
      </c>
      <c r="F35" s="3">
        <f t="shared" si="17"/>
        <v>0</v>
      </c>
      <c r="G35" s="3">
        <f t="shared" si="17"/>
        <v>0</v>
      </c>
      <c r="H35" s="3">
        <f t="shared" si="17"/>
        <v>0</v>
      </c>
      <c r="I35" s="3">
        <f t="shared" si="17"/>
        <v>0</v>
      </c>
      <c r="J35" s="3">
        <f t="shared" si="17"/>
        <v>2.622686544046467</v>
      </c>
    </row>
    <row r="36" spans="1:10" s="5" customFormat="1" ht="18.75" customHeight="1" thickBot="1">
      <c r="A36" s="43"/>
      <c r="B36" s="22" t="s">
        <v>0</v>
      </c>
      <c r="C36" s="15" t="s">
        <v>14</v>
      </c>
      <c r="D36" s="15" t="s">
        <v>14</v>
      </c>
      <c r="E36" s="15" t="s">
        <v>14</v>
      </c>
      <c r="F36" s="15" t="s">
        <v>14</v>
      </c>
      <c r="G36" s="15" t="s">
        <v>14</v>
      </c>
      <c r="H36" s="15" t="s">
        <v>14</v>
      </c>
      <c r="I36" s="15" t="s">
        <v>14</v>
      </c>
      <c r="J36" s="15" t="s">
        <v>14</v>
      </c>
    </row>
    <row r="37" spans="1:10" s="12" customFormat="1" ht="18.75" customHeight="1" thickTop="1">
      <c r="A37" s="44" t="s">
        <v>12</v>
      </c>
      <c r="B37" s="45"/>
      <c r="C37" s="18">
        <f aca="true" t="shared" si="18" ref="C37:J37">C12+C16+C21+C25+C29+C34</f>
        <v>41404.526685000004</v>
      </c>
      <c r="D37" s="18">
        <f t="shared" si="18"/>
        <v>39109.768185</v>
      </c>
      <c r="E37" s="18">
        <f t="shared" si="18"/>
        <v>38928.92394</v>
      </c>
      <c r="F37" s="18">
        <f t="shared" si="18"/>
        <v>41749.830105</v>
      </c>
      <c r="G37" s="18">
        <f t="shared" si="18"/>
        <v>35253.113339999996</v>
      </c>
      <c r="H37" s="18">
        <f t="shared" si="18"/>
        <v>40658.225744999996</v>
      </c>
      <c r="I37" s="18">
        <f t="shared" si="18"/>
        <v>60362.798325</v>
      </c>
      <c r="J37" s="18">
        <f t="shared" si="18"/>
        <v>41110.598925</v>
      </c>
    </row>
    <row r="38" s="12" customFormat="1" ht="13.5" customHeight="1"/>
    <row r="39" spans="3:10" s="12" customFormat="1" ht="13.5" customHeight="1">
      <c r="C39" s="19">
        <f aca="true" t="shared" si="19" ref="C39:J39">C37/C9/12</f>
        <v>5.993359777227723</v>
      </c>
      <c r="D39" s="19">
        <f t="shared" si="19"/>
        <v>7.446075733950194</v>
      </c>
      <c r="E39" s="19">
        <f t="shared" si="19"/>
        <v>6.664085856614626</v>
      </c>
      <c r="F39" s="19">
        <f t="shared" si="19"/>
        <v>5.915919926458085</v>
      </c>
      <c r="G39" s="19">
        <f t="shared" si="19"/>
        <v>8.28004353156708</v>
      </c>
      <c r="H39" s="19">
        <f t="shared" si="19"/>
        <v>6.172682599289487</v>
      </c>
      <c r="I39" s="19">
        <f t="shared" si="19"/>
        <v>4.003369036012734</v>
      </c>
      <c r="J39" s="19">
        <f t="shared" si="19"/>
        <v>6.63288140125847</v>
      </c>
    </row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</sheetData>
  <sheetProtection/>
  <mergeCells count="11">
    <mergeCell ref="A19:A23"/>
    <mergeCell ref="A24:A27"/>
    <mergeCell ref="A32:A36"/>
    <mergeCell ref="A37:B37"/>
    <mergeCell ref="A28:A31"/>
    <mergeCell ref="A5:B5"/>
    <mergeCell ref="A7:A8"/>
    <mergeCell ref="B7:B8"/>
    <mergeCell ref="A6:B6"/>
    <mergeCell ref="A11:A14"/>
    <mergeCell ref="A15:A1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2016-10-03T08:36:29Z</cp:lastPrinted>
  <dcterms:created xsi:type="dcterms:W3CDTF">2007-12-13T08:11:03Z</dcterms:created>
  <dcterms:modified xsi:type="dcterms:W3CDTF">2016-10-14T11:57:22Z</dcterms:modified>
  <cp:category/>
  <cp:version/>
  <cp:contentType/>
  <cp:contentStatus/>
</cp:coreProperties>
</file>